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D02FC0FE-BE3C-43F4-B9B1-4AF6E69A1D8A}" xr6:coauthVersionLast="47" xr6:coauthVersionMax="47" xr10:uidLastSave="{00000000-0000-0000-0000-000000000000}"/>
  <bookViews>
    <workbookView xWindow="-120" yWindow="-120" windowWidth="20730" windowHeight="11160" xr2:uid="{00000000-000D-0000-FFFF-FFFF00000000}"/>
  </bookViews>
  <sheets>
    <sheet name="MA TRẬN KHOI 11" sheetId="7" r:id="rId1"/>
  </sheets>
  <definedNames>
    <definedName name="_xlnm.Print_Area" localSheetId="0">'MA TRẬN KHOI 11'!$A$2:$X$17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 i="7" l="1"/>
  <c r="W13" i="7" l="1"/>
  <c r="T16" i="7"/>
  <c r="S16" i="7"/>
  <c r="O16" i="7" l="1"/>
  <c r="X13" i="7"/>
  <c r="Z13" i="7" s="1"/>
  <c r="L16" i="7"/>
  <c r="K16" i="7"/>
  <c r="H16" i="7"/>
  <c r="G16" i="7"/>
  <c r="X17" i="7"/>
  <c r="AC16" i="7"/>
  <c r="AB16" i="7"/>
  <c r="AA16" i="7"/>
  <c r="R16" i="7"/>
  <c r="Q16" i="7"/>
  <c r="P16" i="7"/>
  <c r="N16" i="7"/>
  <c r="M16" i="7"/>
  <c r="I18" i="7"/>
  <c r="J16" i="7"/>
  <c r="I16" i="7"/>
  <c r="F16" i="7"/>
  <c r="E16" i="7"/>
  <c r="W12" i="7"/>
  <c r="X12" i="7" s="1"/>
  <c r="Z12" i="7" s="1"/>
  <c r="V12" i="7"/>
  <c r="U12" i="7"/>
  <c r="W11" i="7"/>
  <c r="X11" i="7" s="1"/>
  <c r="Z11" i="7" s="1"/>
  <c r="V11" i="7"/>
  <c r="U11" i="7"/>
  <c r="W10" i="7"/>
  <c r="X10" i="7" s="1"/>
  <c r="Z10" i="7" s="1"/>
  <c r="V10" i="7"/>
  <c r="U10" i="7"/>
  <c r="W9" i="7"/>
  <c r="X9" i="7" s="1"/>
  <c r="Z9" i="7" s="1"/>
  <c r="V9" i="7"/>
  <c r="U9" i="7"/>
  <c r="W8" i="7"/>
  <c r="X8" i="7" s="1"/>
  <c r="Z8" i="7" s="1"/>
  <c r="V8" i="7"/>
  <c r="U8" i="7"/>
  <c r="M18" i="7" l="1"/>
  <c r="E18" i="7"/>
  <c r="U16" i="7"/>
  <c r="Q18" i="7"/>
  <c r="V16" i="7"/>
  <c r="Z16" i="7"/>
  <c r="W16" i="7"/>
  <c r="X16" i="7"/>
  <c r="X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tc={B65BCA7F-BED5-4120-955B-84243AA4EEFD}</author>
    <author>tc={CF84788E-FADA-488E-9BEF-227F14B005F7}</author>
    <author>tc={F4C9A715-F057-4349-AF40-49187F7F2B53}</author>
    <author>tc={83D93F30-184B-4B1B-8E19-B0D8C2862EE8}</author>
    <author>tc={EB8C6FD8-1AAB-417B-A6DA-3C78439311BF}</author>
    <author>tc={185CB7F9-85E8-44DC-924E-C6A86AA2AF2F}</author>
    <author>tc={6F5D2CC8-C3B0-4231-931E-E91E51F42F94}</author>
    <author>tc={42E3BD01-CC5F-4C2F-89B6-F103F60DFDF8}</author>
    <author>tc={9660B738-4F0E-4D5D-B040-CA36742C2190}</author>
    <author>tc={96E08323-8C50-4C85-B2FC-86F412B88ADF}</author>
    <author>tc={4490F9F4-B187-4B59-854A-4BFB725CB459}</author>
  </authors>
  <commentList>
    <comment ref="E7" authorId="0" shapeId="0" xr:uid="{00000000-0006-0000-0100-000001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trắc nghiệm</t>
      </text>
    </comment>
    <comment ref="F7" authorId="1" shapeId="0" xr:uid="{00000000-0006-0000-0100-000002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hỏi trắc nghiệm nhận biết từ 0,5 —&gt; 0,75 phút/câu</t>
      </text>
    </comment>
    <comment ref="G7" authorId="2" shapeId="0" xr:uid="{00000000-0006-0000-0100-000003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
      </text>
    </comment>
    <comment ref="H7" authorId="3" shapeId="0" xr:uid="{00000000-0006-0000-0100-000004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TL Nhận biết từ 3 - 4 phút/câu (1 điểm)</t>
      </text>
    </comment>
    <comment ref="J7" authorId="4" shapeId="0" xr:uid="{00000000-0006-0000-0100-000005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hỏi ở mức độ thông hiểu được thiết kế tối đa 4 dòng (phần dẫn và phần phương án lựa chọn) thời gian từ 1,0 -1,25phút/câu</t>
      </text>
    </comment>
    <comment ref="L7" authorId="5" shapeId="0" xr:uid="{00000000-0006-0000-0100-000006000000}">
      <text>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tự luận nhận biết được tính theo ý (0,25 đ) x số ý x (1 phút —&gt; 1,25 phút) 
</t>
      </text>
    </comment>
    <comment ref="M7" authorId="6" shapeId="0" xr:uid="{00000000-0006-0000-0100-000007000000}">
      <text>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câu dạng vận dụng, áp dụng kiến thức có trong chuẩn và học liệu trong sách giáo khoa vào một trường hợp cụ thể.
</t>
      </text>
    </comment>
    <comment ref="N7" authorId="7" shapeId="0" xr:uid="{00000000-0006-0000-0100-000008000000}">
      <text>
        <t>[Chú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1,5 - 1,75 phút/câu</t>
      </text>
    </comment>
    <comment ref="P7" authorId="8" shapeId="0" xr:uid="{00000000-0006-0000-0100-000009000000}">
      <text>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câu vận dụng tự luận = (1,25  - 1,5) x số ý = câu có 4 ý từ 5- 6 phút. </t>
      </text>
    </comment>
    <comment ref="R7" authorId="9" shapeId="0" xr:uid="{00000000-0006-0000-0100-00000A000000}">
      <text>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2 - 2,5 phút/câu
</t>
      </text>
    </comment>
    <comment ref="T7" authorId="10" shapeId="0" xr:uid="{00000000-0006-0000-0100-00000B000000}">
      <text>
        <t xml:space="preserve">[Chú thích theo luồng]
Phiên bản Excel của bạn cho phép bạn đọc chú thích theo luồng này; tuy nhiên, bất kỳ chỉnh sửa nào cho luồng cũng sẽ bị loại bỏ nếu mở tệp ở phiên bản Excel mới hơn. Tìm hiểu thêm: https://go.microsoft.com/fwlink/?linkid=870924
Nhận xét:
    thời gian từ (2,5 - 3) * số ý . khoảng 5 - 6 phút/ câu. </t>
      </text>
    </comment>
  </commentList>
</comments>
</file>

<file path=xl/sharedStrings.xml><?xml version="1.0" encoding="utf-8"?>
<sst xmlns="http://schemas.openxmlformats.org/spreadsheetml/2006/main" count="58" uniqueCount="42">
  <si>
    <t>stt</t>
  </si>
  <si>
    <t>NỘI DUNG KIẾN THỨC</t>
  </si>
  <si>
    <t>CÂU HỎI THEO MỨC ĐỘ NHẬN THỨC</t>
  </si>
  <si>
    <t>NHẬN BIÊT</t>
  </si>
  <si>
    <t>THÔNG HIỂU</t>
  </si>
  <si>
    <t>VẬN DỤNG</t>
  </si>
  <si>
    <t>VẬN DỤNG CAO</t>
  </si>
  <si>
    <t>chTN</t>
  </si>
  <si>
    <t>Thời gian</t>
  </si>
  <si>
    <t>ch TL</t>
  </si>
  <si>
    <t>chTL</t>
  </si>
  <si>
    <t>Tổng thời gian</t>
  </si>
  <si>
    <t>1 tiết</t>
  </si>
  <si>
    <t>Đọc hiểu</t>
  </si>
  <si>
    <t>Làm văn</t>
  </si>
  <si>
    <t>MÔN  NGỮ VĂN LỚP 11, THỜI GIAN 90 PHÚT</t>
  </si>
  <si>
    <t>2 tiết</t>
  </si>
  <si>
    <t xml:space="preserve">4 tiết </t>
  </si>
  <si>
    <t xml:space="preserve">8 tiết </t>
  </si>
  <si>
    <t>18 tiết</t>
  </si>
  <si>
    <t>Nghị luận xã hội</t>
  </si>
  <si>
    <t>Nghị luận văn học</t>
  </si>
  <si>
    <t>Đơn vị kiến thức</t>
  </si>
  <si>
    <t xml:space="preserve">Đảm bảo cấu trúc bài văn nghị luận, chính tả, dùng từ, đặt câu. </t>
  </si>
  <si>
    <t>Có liên hệ thực tế. Có sáng tạo trong quá trình tạo lập văn bản.</t>
  </si>
  <si>
    <t xml:space="preserve">MA TRẬN ĐỀ KIỂM TRA CUỐI KỲ I </t>
  </si>
  <si>
    <t>Xác định các phương thức biểu đạt của đoạn trích</t>
  </si>
  <si>
    <t>Theo tác giả, sai lầm lớn nhất của con người là gì?</t>
  </si>
  <si>
    <t>Chỉ ra và nêu tác dụng của biện pháp nghệ thuật được sử dụng trong câu sau: 
“Chính những nụ cười, những tràng pháo tay nồng nhiệt, những tiếng reo hò cổ vũ… 
là nguồn suối mát tưới tắm quyết tâm và ý chí phấn đấu trong ta.”</t>
  </si>
  <si>
    <t>Qua nội dung văn bản, anh/chị rút ra bài học gì?</t>
  </si>
  <si>
    <t>Nghị luận xã hội: Đảm bảo cấu trúc đoạn văn nghị luận xã hội, chính tả, dùng từ, đặt câu.
 Xác định đúng vấn đề cần nghị luận: trình bày suy nghĩ về vai trò, ý nghĩa của việc thể hiện lòng biết ơn. 
Chia vấn đề nghị luận thành các luận điểm, luận cứ phù hợp: Chỉ ra những cách thể hiện lòng biết ơn, bình luận về vai trò, ý nghĩa của việc thể hiện lòng biết ơn, dẫn chứng, phê phán...
Vận dụng các thao tác lập luận để làm sáng tỏ vấn đề nghị luận. Có liên hệ thực tế. Có sáng tạo trong quá trình tạo lập đoạn văn bản.</t>
  </si>
  <si>
    <t>Tổng số câu</t>
  </si>
  <si>
    <t>Tỉ lệ %</t>
  </si>
  <si>
    <t>Thời lượng giảng dạy</t>
  </si>
  <si>
    <t>Số điểm tương đương</t>
  </si>
  <si>
    <t>Số điểm cân chỉnh</t>
  </si>
  <si>
    <t>Tổng số câu TN</t>
  </si>
  <si>
    <t>Tổng số câu TL</t>
  </si>
  <si>
    <t xml:space="preserve">Tổng </t>
  </si>
  <si>
    <t xml:space="preserve">Tỉ lệ </t>
  </si>
  <si>
    <t>Tổng điểm</t>
  </si>
  <si>
    <t>Xác định đúng vấn đề cần nghị luận: Phân tích nhân vật Huấn Cao trong tác phẩm Chữ người tử tù của tác giả Nguyễn Tuân
Chia vấn đề nghị luận thành các luận điểm, luận cứ phù hợp: 
- Mở bài: Giới thiệu khái quát về tác giả Nguyễn Tuân, tác phẩm Chữ người tử tù, nhân vật Huấn Cao
- Thân bài:
+ Giới thiệu khái quát
+ Phân tích Huấn Cao tài hoa nghệ sĩ, khí phách hiên ngang, thiên lương trong sáng
+ Tổng kết nội dung nghệ thuật
- Kết bài: Khẳng định tài năng, phẩm chất của Huấn Cao, vị trí của tác giả, tác phẩm trong nền văn học…
Vận dụng các thao tác lập luận để làm sáng tỏ vấn đề nghị luận.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</si>
</sst>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_(* #,##0.00_);_(* \(#,##0.00\);_(* &quot;-&quot;_);_(@_)"/>
  </numFmts>
  <fonts count="10" x14ac:knownFonts="1">
    <font>
      <sz val="12"/>
      <color theme="1"/>
      <name val="Calibri"/>
      <family val="2"/>
      <scheme val="minor"/>
    </font>
    <font>
      <sz val="12"/>
      <color theme="1"/>
      <name val="Calibri"/>
      <family val="2"/>
      <scheme val="minor"/>
    </font>
    <font>
      <b/>
      <sz val="14"/>
      <color theme="1"/>
      <name val="Times New Roman"/>
      <family val="1"/>
    </font>
    <font>
      <b/>
      <sz val="12"/>
      <color theme="1"/>
      <name val="Times New Roman"/>
      <family val="1"/>
    </font>
    <font>
      <sz val="12"/>
      <color theme="1"/>
      <name val="Times New Roman"/>
      <family val="1"/>
    </font>
    <font>
      <b/>
      <sz val="16"/>
      <color theme="1"/>
      <name val="Times New Roman"/>
      <family val="1"/>
    </font>
    <font>
      <b/>
      <sz val="20"/>
      <color theme="1"/>
      <name val="Times New Roman"/>
      <family val="1"/>
    </font>
    <font>
      <sz val="14"/>
      <color theme="1"/>
      <name val="Times New Roman"/>
      <family val="1"/>
    </font>
    <font>
      <i/>
      <sz val="14"/>
      <color theme="1"/>
      <name val="Times New Roman"/>
      <family val="1"/>
    </font>
    <font>
      <b/>
      <i/>
      <sz val="14"/>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3" fillId="0" borderId="1" xfId="0" applyFont="1" applyBorder="1" applyAlignment="1">
      <alignment vertical="center" wrapText="1"/>
    </xf>
    <xf numFmtId="0" fontId="4" fillId="0" borderId="0" xfId="0" applyFont="1"/>
    <xf numFmtId="0" fontId="4" fillId="0" borderId="0" xfId="0" applyFont="1" applyAlignment="1">
      <alignment vertical="center"/>
    </xf>
    <xf numFmtId="0" fontId="3" fillId="0" borderId="0" xfId="0" applyFont="1" applyAlignment="1">
      <alignment vertical="center"/>
    </xf>
    <xf numFmtId="0" fontId="8" fillId="0" borderId="1" xfId="0" applyFont="1" applyBorder="1" applyAlignment="1">
      <alignment horizontal="center" vertical="center"/>
    </xf>
    <xf numFmtId="41" fontId="8" fillId="0" borderId="1" xfId="1" applyFont="1" applyBorder="1" applyAlignment="1">
      <alignment horizontal="center" vertical="center"/>
    </xf>
    <xf numFmtId="9" fontId="8" fillId="0" borderId="1" xfId="2" applyFont="1" applyBorder="1" applyAlignment="1">
      <alignment horizontal="center" vertical="center"/>
    </xf>
    <xf numFmtId="0" fontId="7" fillId="0" borderId="1" xfId="0" applyFont="1" applyBorder="1" applyAlignment="1">
      <alignment vertical="center"/>
    </xf>
    <xf numFmtId="0" fontId="9" fillId="0" borderId="1" xfId="0" applyFont="1" applyBorder="1" applyAlignment="1">
      <alignment vertical="center"/>
    </xf>
    <xf numFmtId="41" fontId="2" fillId="0" borderId="1" xfId="0" applyNumberFormat="1" applyFont="1" applyBorder="1" applyAlignment="1">
      <alignment vertical="center"/>
    </xf>
    <xf numFmtId="9" fontId="2" fillId="0" borderId="1" xfId="2" applyFont="1" applyBorder="1" applyAlignment="1">
      <alignment vertical="center"/>
    </xf>
    <xf numFmtId="9" fontId="7" fillId="0" borderId="1" xfId="0" applyNumberFormat="1" applyFont="1" applyBorder="1" applyAlignment="1">
      <alignment vertical="center"/>
    </xf>
    <xf numFmtId="0" fontId="4" fillId="0" borderId="1" xfId="0" applyFont="1" applyBorder="1" applyAlignment="1">
      <alignment vertical="center"/>
    </xf>
    <xf numFmtId="0" fontId="3" fillId="0" borderId="1" xfId="0" applyFont="1" applyBorder="1" applyAlignment="1">
      <alignmen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165" fontId="8" fillId="0" borderId="1" xfId="1" applyNumberFormat="1" applyFont="1" applyBorder="1" applyAlignment="1">
      <alignment horizontal="center" vertical="center"/>
    </xf>
    <xf numFmtId="165"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9" fontId="8" fillId="0" borderId="6" xfId="2"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justify" vertical="center"/>
    </xf>
    <xf numFmtId="164" fontId="8" fillId="0" borderId="1" xfId="2" applyNumberFormat="1" applyFont="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justify"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164" fontId="8" fillId="0" borderId="6" xfId="2" applyNumberFormat="1" applyFont="1" applyBorder="1" applyAlignment="1">
      <alignment horizontal="center" vertical="center"/>
    </xf>
    <xf numFmtId="164" fontId="8" fillId="0" borderId="5" xfId="2" applyNumberFormat="1" applyFont="1" applyBorder="1" applyAlignment="1">
      <alignment horizontal="center" vertical="center"/>
    </xf>
    <xf numFmtId="164" fontId="8" fillId="0" borderId="7" xfId="2" applyNumberFormat="1" applyFont="1" applyBorder="1" applyAlignment="1">
      <alignment horizontal="center" vertical="center"/>
    </xf>
    <xf numFmtId="165" fontId="8" fillId="0" borderId="6"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7" xfId="0" applyNumberFormat="1" applyFont="1" applyBorder="1" applyAlignment="1">
      <alignment horizontal="center" vertical="center"/>
    </xf>
    <xf numFmtId="9" fontId="8" fillId="0" borderId="6" xfId="2" applyFont="1" applyBorder="1" applyAlignment="1">
      <alignment horizontal="center" vertical="center"/>
    </xf>
    <xf numFmtId="9" fontId="8" fillId="0" borderId="5" xfId="2" applyFont="1" applyBorder="1" applyAlignment="1">
      <alignment horizontal="center" vertical="center"/>
    </xf>
    <xf numFmtId="9" fontId="8" fillId="0" borderId="7" xfId="2" applyFont="1" applyBorder="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7"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cellXfs>
  <cellStyles count="3">
    <cellStyle name="Bình thường" xfId="0" builtinId="0"/>
    <cellStyle name="Dấu phẩy [0]" xfId="1" builtinId="6"/>
    <cellStyle name="Phần tră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o Tan Minh" id="{51084FEC-EF1C-9748-A0D0-B540C20D361A}" userId="S::hotanminh@hcm.edu.vn::bf40d7dd-1373-4d2c-ae2a-015bff612b1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0-10-09T15:17:08.81" personId="{51084FEC-EF1C-9748-A0D0-B540C20D361A}" id="{B65BCA7F-BED5-4120-955B-84243AA4EEFD}">
    <text>câu hỏi trắc nghiệm</text>
  </threadedComment>
  <threadedComment ref="F7" dT="2020-10-09T15:17:58.46" personId="{51084FEC-EF1C-9748-A0D0-B540C20D361A}" id="{CF84788E-FADA-488E-9BEF-227F14B005F7}">
    <text>thời gian câu hỏi trắc nghiệm nhận biết từ 0,5 —&gt; 0,75 phút/câu</text>
  </threadedComment>
  <threadedComment ref="G7" dT="2020-10-09T15:20:29.33" personId="{51084FEC-EF1C-9748-A0D0-B540C20D361A}" id="{F4C9A715-F057-4349-AF40-49187F7F2B53}">
    <text>câu hỏi tự luận, học sinh đọc câu hỏi mức này trả lời được các ý trong sách giáo khoa hoặc kiến thức thầy cô truyền tải trên lớp ở mức biết/tái hiện, liệt kê
- thời gian câu hỏi này khoảng 3 phút/câu, phần trả lời theo ý mỗi ý 0,25</text>
  </threadedComment>
  <threadedComment ref="H7" dT="2020-10-09T15:21:14.97" personId="{51084FEC-EF1C-9748-A0D0-B540C20D361A}" id="{83D93F30-184B-4B1B-8E19-B0D8C2862EE8}">
    <text>thời gian TL Nhận biết từ 3 - 4 phút/câu (1 điểm)</text>
  </threadedComment>
  <threadedComment ref="J7" dT="2020-10-09T15:22:42.01" personId="{51084FEC-EF1C-9748-A0D0-B540C20D361A}" id="{EB8C6FD8-1AAB-417B-A6DA-3C78439311BF}">
    <text>câu hỏi ở mức độ thông hiểu được thiết kế tối đa 4 dòng (phần dẫn và phần phương án lựa chọn) thời gian từ 1,0 -1,25phút/câu</text>
  </threadedComment>
  <threadedComment ref="L7" dT="2020-10-09T15:24:34.63" personId="{51084FEC-EF1C-9748-A0D0-B540C20D361A}" id="{185CB7F9-85E8-44DC-924E-C6A86AA2AF2F}">
    <text xml:space="preserve">thời gian câu tự luận nhận biết được tính theo ý (0,25 đ) x số ý x (1 phút —&gt; 1,25 phút) 
</text>
  </threadedComment>
  <threadedComment ref="M7" dT="2020-10-09T15:25:29.18" personId="{51084FEC-EF1C-9748-A0D0-B540C20D361A}" id="{6F5D2CC8-C3B0-4231-931E-E91E51F42F94}">
    <text xml:space="preserve">câu dạng vận dụng, áp dụng kiến thức có trong chuẩn và học liệu trong sách giáo khoa vào một trường hợp cụ thể.
</text>
  </threadedComment>
  <threadedComment ref="N7" dT="2020-10-09T15:26:18.55" personId="{51084FEC-EF1C-9748-A0D0-B540C20D361A}" id="{42E3BD01-CC5F-4C2F-89B6-F103F60DFDF8}">
    <text>thời gian từ 1,5 - 1,75 phút/câu</text>
  </threadedComment>
  <threadedComment ref="P7" dT="2020-10-09T15:28:14.31" personId="{51084FEC-EF1C-9748-A0D0-B540C20D361A}" id="{9660B738-4F0E-4D5D-B040-CA36742C2190}">
    <text xml:space="preserve">thời gian câu vận dụng tự luận = (1,25  - 1,5) x số ý = câu có 4 ý từ 5- 6 phút. </text>
  </threadedComment>
  <threadedComment ref="R7" dT="2020-10-09T15:28:50.32" personId="{51084FEC-EF1C-9748-A0D0-B540C20D361A}" id="{96E08323-8C50-4C85-B2FC-86F412B88ADF}">
    <text xml:space="preserve">thời gian từ 2 - 2,5 phút/câu
</text>
  </threadedComment>
  <threadedComment ref="T7" dT="2020-10-09T15:30:15.91" personId="{51084FEC-EF1C-9748-A0D0-B540C20D361A}" id="{4490F9F4-B187-4B59-854A-4BFB725CB459}">
    <text xml:space="preserve">thời gian từ (2,5 - 3) * số ý . khoảng 5 - 6 phút/ câu.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18"/>
  <sheetViews>
    <sheetView tabSelected="1" topLeftCell="A7" zoomScale="80" zoomScaleNormal="80" workbookViewId="0">
      <selection activeCell="D5" sqref="D1:D1048576"/>
    </sheetView>
  </sheetViews>
  <sheetFormatPr defaultColWidth="10.75" defaultRowHeight="15.75" x14ac:dyDescent="0.25"/>
  <cols>
    <col min="1" max="1" width="6.75" style="2" customWidth="1"/>
    <col min="2" max="2" width="9" style="2" bestFit="1" customWidth="1"/>
    <col min="3" max="3" width="18.125" style="2" bestFit="1" customWidth="1"/>
    <col min="4" max="4" width="85.5" style="2" customWidth="1"/>
    <col min="5" max="5" width="5.75" style="2" customWidth="1"/>
    <col min="6" max="6" width="8.375" style="2" customWidth="1"/>
    <col min="7" max="7" width="5.75" style="2" customWidth="1"/>
    <col min="8" max="8" width="6.75" style="2" customWidth="1"/>
    <col min="9" max="20" width="5.75" style="2" customWidth="1"/>
    <col min="21" max="21" width="8.875" style="2" customWidth="1"/>
    <col min="22" max="22" width="7" style="2" customWidth="1"/>
    <col min="23" max="23" width="9.75" style="2" customWidth="1"/>
    <col min="24" max="24" width="10.5" style="2" customWidth="1"/>
    <col min="25" max="25" width="10.75" style="2"/>
    <col min="26" max="29" width="9.875" style="2" customWidth="1"/>
    <col min="30" max="16384" width="10.75" style="2"/>
  </cols>
  <sheetData>
    <row r="2" spans="1:29" ht="30" customHeight="1" x14ac:dyDescent="0.25">
      <c r="A2" s="46" t="s">
        <v>25</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ht="33" customHeight="1" x14ac:dyDescent="0.25">
      <c r="A3" s="46" t="s">
        <v>15</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29" ht="25.15" customHeight="1" x14ac:dyDescent="0.25"/>
    <row r="5" spans="1:29" ht="31.5" customHeight="1" x14ac:dyDescent="0.25">
      <c r="A5" s="47" t="s">
        <v>0</v>
      </c>
      <c r="B5" s="52" t="s">
        <v>1</v>
      </c>
      <c r="C5" s="53"/>
      <c r="D5" s="48" t="s">
        <v>22</v>
      </c>
      <c r="E5" s="51" t="s">
        <v>2</v>
      </c>
      <c r="F5" s="51"/>
      <c r="G5" s="51"/>
      <c r="H5" s="51"/>
      <c r="I5" s="51"/>
      <c r="J5" s="51"/>
      <c r="K5" s="51"/>
      <c r="L5" s="51"/>
      <c r="M5" s="51"/>
      <c r="N5" s="51"/>
      <c r="O5" s="51"/>
      <c r="P5" s="51"/>
      <c r="Q5" s="51"/>
      <c r="R5" s="51"/>
      <c r="S5" s="51"/>
      <c r="T5" s="51"/>
      <c r="U5" s="47" t="s">
        <v>31</v>
      </c>
      <c r="V5" s="47"/>
      <c r="W5" s="47" t="s">
        <v>11</v>
      </c>
      <c r="X5" s="47" t="s">
        <v>32</v>
      </c>
      <c r="Y5" s="47" t="s">
        <v>33</v>
      </c>
      <c r="Z5" s="47" t="s">
        <v>34</v>
      </c>
      <c r="AA5" s="47" t="s">
        <v>35</v>
      </c>
      <c r="AB5" s="47" t="s">
        <v>36</v>
      </c>
      <c r="AC5" s="47" t="s">
        <v>37</v>
      </c>
    </row>
    <row r="6" spans="1:29" ht="31.5" customHeight="1" x14ac:dyDescent="0.25">
      <c r="A6" s="47"/>
      <c r="B6" s="54"/>
      <c r="C6" s="55"/>
      <c r="D6" s="49"/>
      <c r="E6" s="47" t="s">
        <v>3</v>
      </c>
      <c r="F6" s="47"/>
      <c r="G6" s="47"/>
      <c r="H6" s="47"/>
      <c r="I6" s="47" t="s">
        <v>4</v>
      </c>
      <c r="J6" s="47"/>
      <c r="K6" s="47"/>
      <c r="L6" s="47"/>
      <c r="M6" s="47" t="s">
        <v>5</v>
      </c>
      <c r="N6" s="47"/>
      <c r="O6" s="47"/>
      <c r="P6" s="47"/>
      <c r="Q6" s="47" t="s">
        <v>6</v>
      </c>
      <c r="R6" s="47"/>
      <c r="S6" s="47"/>
      <c r="T6" s="47"/>
      <c r="U6" s="47"/>
      <c r="V6" s="47"/>
      <c r="W6" s="47"/>
      <c r="X6" s="47"/>
      <c r="Y6" s="47"/>
      <c r="Z6" s="47"/>
      <c r="AA6" s="47"/>
      <c r="AB6" s="47"/>
      <c r="AC6" s="47"/>
    </row>
    <row r="7" spans="1:29" ht="31.5" customHeight="1" x14ac:dyDescent="0.25">
      <c r="A7" s="47"/>
      <c r="B7" s="56"/>
      <c r="C7" s="57"/>
      <c r="D7" s="50"/>
      <c r="E7" s="1" t="s">
        <v>7</v>
      </c>
      <c r="F7" s="1" t="s">
        <v>8</v>
      </c>
      <c r="G7" s="1" t="s">
        <v>9</v>
      </c>
      <c r="H7" s="1" t="s">
        <v>8</v>
      </c>
      <c r="I7" s="1" t="s">
        <v>7</v>
      </c>
      <c r="J7" s="1" t="s">
        <v>8</v>
      </c>
      <c r="K7" s="1" t="s">
        <v>9</v>
      </c>
      <c r="L7" s="1" t="s">
        <v>8</v>
      </c>
      <c r="M7" s="1" t="s">
        <v>7</v>
      </c>
      <c r="N7" s="1" t="s">
        <v>8</v>
      </c>
      <c r="O7" s="1" t="s">
        <v>9</v>
      </c>
      <c r="P7" s="1" t="s">
        <v>8</v>
      </c>
      <c r="Q7" s="1" t="s">
        <v>7</v>
      </c>
      <c r="R7" s="1" t="s">
        <v>8</v>
      </c>
      <c r="S7" s="1" t="s">
        <v>9</v>
      </c>
      <c r="T7" s="1" t="s">
        <v>8</v>
      </c>
      <c r="U7" s="1" t="s">
        <v>7</v>
      </c>
      <c r="V7" s="1" t="s">
        <v>10</v>
      </c>
      <c r="W7" s="47"/>
      <c r="X7" s="47"/>
      <c r="Y7" s="47"/>
      <c r="Z7" s="47"/>
      <c r="AA7" s="47"/>
      <c r="AB7" s="47"/>
      <c r="AC7" s="47"/>
    </row>
    <row r="8" spans="1:29" s="3" customFormat="1" ht="49.5" customHeight="1" x14ac:dyDescent="0.25">
      <c r="A8" s="25">
        <v>1</v>
      </c>
      <c r="B8" s="62" t="s">
        <v>13</v>
      </c>
      <c r="C8" s="63"/>
      <c r="D8" s="13" t="s">
        <v>26</v>
      </c>
      <c r="E8" s="5"/>
      <c r="F8" s="17"/>
      <c r="G8" s="5">
        <v>1</v>
      </c>
      <c r="H8" s="6">
        <v>4.5</v>
      </c>
      <c r="I8" s="5"/>
      <c r="J8" s="6"/>
      <c r="K8" s="5"/>
      <c r="L8" s="6"/>
      <c r="M8" s="5"/>
      <c r="N8" s="6"/>
      <c r="O8" s="5"/>
      <c r="P8" s="6"/>
      <c r="Q8" s="5"/>
      <c r="R8" s="6"/>
      <c r="S8" s="5"/>
      <c r="T8" s="6"/>
      <c r="U8" s="5">
        <f>E8+I8+M8+Q8</f>
        <v>0</v>
      </c>
      <c r="V8" s="5">
        <f>G8+K8+O8+S8</f>
        <v>1</v>
      </c>
      <c r="W8" s="18">
        <f t="shared" ref="W8:W12" si="0">F8+H8+J8+L8+N8+P8+R8+T8</f>
        <v>4.5</v>
      </c>
      <c r="X8" s="23">
        <f>W8*100/90/100</f>
        <v>0.05</v>
      </c>
      <c r="Y8" s="20" t="s">
        <v>12</v>
      </c>
      <c r="Z8" s="16">
        <f t="shared" ref="Z8:Z10" si="1">X8*10</f>
        <v>0.5</v>
      </c>
      <c r="AA8" s="16">
        <v>0</v>
      </c>
      <c r="AB8" s="16">
        <v>0</v>
      </c>
      <c r="AC8" s="16">
        <v>1</v>
      </c>
    </row>
    <row r="9" spans="1:29" s="3" customFormat="1" ht="49.5" customHeight="1" x14ac:dyDescent="0.25">
      <c r="A9" s="25">
        <v>2</v>
      </c>
      <c r="B9" s="64"/>
      <c r="C9" s="65"/>
      <c r="D9" s="21" t="s">
        <v>27</v>
      </c>
      <c r="E9" s="5"/>
      <c r="F9" s="17"/>
      <c r="G9" s="5">
        <v>1</v>
      </c>
      <c r="H9" s="6">
        <v>4.5</v>
      </c>
      <c r="I9" s="5"/>
      <c r="J9" s="6"/>
      <c r="K9" s="5"/>
      <c r="L9" s="6"/>
      <c r="M9" s="5"/>
      <c r="N9" s="6"/>
      <c r="O9" s="5"/>
      <c r="P9" s="6"/>
      <c r="Q9" s="5"/>
      <c r="R9" s="6"/>
      <c r="S9" s="5"/>
      <c r="T9" s="6"/>
      <c r="U9" s="5">
        <f t="shared" ref="U9:U12" si="2">E9+I9+M9+Q9</f>
        <v>0</v>
      </c>
      <c r="V9" s="5">
        <f t="shared" ref="V9:V12" si="3">G9+K9+O9+S9</f>
        <v>1</v>
      </c>
      <c r="W9" s="18">
        <f t="shared" si="0"/>
        <v>4.5</v>
      </c>
      <c r="X9" s="23">
        <f t="shared" ref="X9:X13" si="4">W9*100/90/100</f>
        <v>0.05</v>
      </c>
      <c r="Y9" s="20" t="s">
        <v>12</v>
      </c>
      <c r="Z9" s="16">
        <f t="shared" si="1"/>
        <v>0.5</v>
      </c>
      <c r="AA9" s="16">
        <v>0</v>
      </c>
      <c r="AB9" s="16">
        <v>0</v>
      </c>
      <c r="AC9" s="16">
        <v>1</v>
      </c>
    </row>
    <row r="10" spans="1:29" s="3" customFormat="1" ht="49.5" customHeight="1" x14ac:dyDescent="0.25">
      <c r="A10" s="25">
        <v>3</v>
      </c>
      <c r="B10" s="64"/>
      <c r="C10" s="65"/>
      <c r="D10" s="21" t="s">
        <v>28</v>
      </c>
      <c r="E10" s="5"/>
      <c r="F10" s="17"/>
      <c r="G10" s="5"/>
      <c r="H10" s="6"/>
      <c r="I10" s="5"/>
      <c r="J10" s="6"/>
      <c r="K10" s="5">
        <v>1</v>
      </c>
      <c r="L10" s="6">
        <v>9</v>
      </c>
      <c r="M10" s="5"/>
      <c r="N10" s="6"/>
      <c r="O10" s="5"/>
      <c r="P10" s="6"/>
      <c r="Q10" s="5"/>
      <c r="R10" s="6"/>
      <c r="S10" s="5"/>
      <c r="T10" s="6"/>
      <c r="U10" s="5">
        <f t="shared" si="2"/>
        <v>0</v>
      </c>
      <c r="V10" s="5">
        <f t="shared" si="3"/>
        <v>1</v>
      </c>
      <c r="W10" s="18">
        <f t="shared" si="0"/>
        <v>9</v>
      </c>
      <c r="X10" s="23">
        <f t="shared" si="4"/>
        <v>0.1</v>
      </c>
      <c r="Y10" s="20" t="s">
        <v>16</v>
      </c>
      <c r="Z10" s="16">
        <f t="shared" si="1"/>
        <v>1</v>
      </c>
      <c r="AA10" s="16">
        <v>0</v>
      </c>
      <c r="AB10" s="16">
        <v>0</v>
      </c>
      <c r="AC10" s="16">
        <v>1</v>
      </c>
    </row>
    <row r="11" spans="1:29" s="3" customFormat="1" ht="49.5" customHeight="1" x14ac:dyDescent="0.25">
      <c r="A11" s="25">
        <v>4</v>
      </c>
      <c r="B11" s="66"/>
      <c r="C11" s="67"/>
      <c r="D11" s="21" t="s">
        <v>29</v>
      </c>
      <c r="E11" s="5"/>
      <c r="F11" s="17"/>
      <c r="G11" s="5"/>
      <c r="H11" s="6"/>
      <c r="I11" s="5"/>
      <c r="J11" s="6"/>
      <c r="K11" s="5">
        <v>1</v>
      </c>
      <c r="L11" s="6">
        <v>9</v>
      </c>
      <c r="M11" s="5"/>
      <c r="N11" s="6"/>
      <c r="O11" s="5"/>
      <c r="P11" s="6"/>
      <c r="Q11" s="5"/>
      <c r="R11" s="6"/>
      <c r="S11" s="5"/>
      <c r="T11" s="6"/>
      <c r="U11" s="5">
        <f t="shared" si="2"/>
        <v>0</v>
      </c>
      <c r="V11" s="5">
        <f t="shared" si="3"/>
        <v>1</v>
      </c>
      <c r="W11" s="18">
        <f t="shared" si="0"/>
        <v>9</v>
      </c>
      <c r="X11" s="23">
        <f t="shared" si="4"/>
        <v>0.1</v>
      </c>
      <c r="Y11" s="20" t="s">
        <v>16</v>
      </c>
      <c r="Z11" s="16">
        <f>X11*10</f>
        <v>1</v>
      </c>
      <c r="AA11" s="16">
        <v>0</v>
      </c>
      <c r="AB11" s="16">
        <v>0</v>
      </c>
      <c r="AC11" s="16">
        <v>1</v>
      </c>
    </row>
    <row r="12" spans="1:29" s="3" customFormat="1" ht="78" customHeight="1" x14ac:dyDescent="0.25">
      <c r="A12" s="25">
        <v>5</v>
      </c>
      <c r="B12" s="27" t="s">
        <v>14</v>
      </c>
      <c r="C12" s="14" t="s">
        <v>20</v>
      </c>
      <c r="D12" s="26" t="s">
        <v>30</v>
      </c>
      <c r="E12" s="5"/>
      <c r="F12" s="17"/>
      <c r="G12" s="5">
        <v>1</v>
      </c>
      <c r="H12" s="6">
        <v>10</v>
      </c>
      <c r="I12" s="5"/>
      <c r="J12" s="6"/>
      <c r="K12" s="5">
        <v>1</v>
      </c>
      <c r="L12" s="6">
        <v>8</v>
      </c>
      <c r="M12" s="5"/>
      <c r="N12" s="6"/>
      <c r="O12" s="5"/>
      <c r="P12" s="6"/>
      <c r="Q12" s="5"/>
      <c r="R12" s="6"/>
      <c r="S12" s="5"/>
      <c r="T12" s="6"/>
      <c r="U12" s="5">
        <f t="shared" si="2"/>
        <v>0</v>
      </c>
      <c r="V12" s="5">
        <f t="shared" si="3"/>
        <v>2</v>
      </c>
      <c r="W12" s="18">
        <f t="shared" si="0"/>
        <v>18</v>
      </c>
      <c r="X12" s="23">
        <f t="shared" si="4"/>
        <v>0.2</v>
      </c>
      <c r="Y12" s="7" t="s">
        <v>17</v>
      </c>
      <c r="Z12" s="16">
        <f t="shared" ref="Z12:Z13" si="5">X12*10</f>
        <v>2</v>
      </c>
      <c r="AA12" s="16">
        <v>0</v>
      </c>
      <c r="AB12" s="16">
        <v>0</v>
      </c>
      <c r="AC12" s="16">
        <v>1</v>
      </c>
    </row>
    <row r="13" spans="1:29" s="3" customFormat="1" ht="18.75" x14ac:dyDescent="0.25">
      <c r="A13" s="70">
        <v>6</v>
      </c>
      <c r="B13" s="28"/>
      <c r="C13" s="30" t="s">
        <v>21</v>
      </c>
      <c r="D13" s="22" t="s">
        <v>23</v>
      </c>
      <c r="E13" s="5"/>
      <c r="F13" s="17"/>
      <c r="G13" s="5">
        <v>1</v>
      </c>
      <c r="H13" s="6">
        <v>15</v>
      </c>
      <c r="I13" s="5"/>
      <c r="J13" s="6"/>
      <c r="K13" s="5"/>
      <c r="L13" s="6"/>
      <c r="M13" s="5"/>
      <c r="N13" s="6"/>
      <c r="O13" s="5"/>
      <c r="P13" s="6"/>
      <c r="Q13" s="5"/>
      <c r="R13" s="6"/>
      <c r="S13" s="5"/>
      <c r="T13" s="6"/>
      <c r="U13" s="34">
        <v>0</v>
      </c>
      <c r="V13" s="34">
        <f>G13+K14+O15+S15</f>
        <v>4</v>
      </c>
      <c r="W13" s="40">
        <f>H13+L14+P15+T15</f>
        <v>45</v>
      </c>
      <c r="X13" s="37">
        <f t="shared" si="4"/>
        <v>0.5</v>
      </c>
      <c r="Y13" s="43" t="s">
        <v>18</v>
      </c>
      <c r="Z13" s="31">
        <f t="shared" si="5"/>
        <v>5</v>
      </c>
      <c r="AA13" s="31">
        <v>0</v>
      </c>
      <c r="AB13" s="31">
        <v>0</v>
      </c>
      <c r="AC13" s="31">
        <v>1</v>
      </c>
    </row>
    <row r="14" spans="1:29" s="3" customFormat="1" ht="157.5" x14ac:dyDescent="0.25">
      <c r="A14" s="71"/>
      <c r="B14" s="28"/>
      <c r="C14" s="30"/>
      <c r="D14" s="26" t="s">
        <v>41</v>
      </c>
      <c r="E14" s="5"/>
      <c r="F14" s="17"/>
      <c r="G14" s="5"/>
      <c r="H14" s="6"/>
      <c r="I14" s="5"/>
      <c r="J14" s="6"/>
      <c r="K14" s="5">
        <v>1</v>
      </c>
      <c r="L14" s="6">
        <v>10</v>
      </c>
      <c r="M14" s="5"/>
      <c r="N14" s="6"/>
      <c r="O14" s="5"/>
      <c r="P14" s="6"/>
      <c r="Q14" s="5"/>
      <c r="R14" s="6"/>
      <c r="S14" s="5"/>
      <c r="T14" s="6"/>
      <c r="U14" s="35"/>
      <c r="V14" s="35"/>
      <c r="W14" s="41"/>
      <c r="X14" s="38"/>
      <c r="Y14" s="44"/>
      <c r="Z14" s="32"/>
      <c r="AA14" s="32"/>
      <c r="AB14" s="32"/>
      <c r="AC14" s="32"/>
    </row>
    <row r="15" spans="1:29" s="3" customFormat="1" ht="18.75" x14ac:dyDescent="0.25">
      <c r="A15" s="72"/>
      <c r="B15" s="29"/>
      <c r="C15" s="30"/>
      <c r="D15" s="22" t="s">
        <v>24</v>
      </c>
      <c r="E15" s="5"/>
      <c r="F15" s="17"/>
      <c r="G15" s="5"/>
      <c r="H15" s="6"/>
      <c r="I15" s="5"/>
      <c r="J15" s="6"/>
      <c r="K15" s="5"/>
      <c r="L15" s="6"/>
      <c r="M15" s="5"/>
      <c r="N15" s="6"/>
      <c r="O15" s="5">
        <v>1</v>
      </c>
      <c r="P15" s="6">
        <v>10</v>
      </c>
      <c r="Q15" s="5"/>
      <c r="R15" s="6"/>
      <c r="S15" s="5">
        <v>1</v>
      </c>
      <c r="T15" s="6">
        <v>10</v>
      </c>
      <c r="U15" s="36"/>
      <c r="V15" s="36"/>
      <c r="W15" s="42"/>
      <c r="X15" s="39"/>
      <c r="Y15" s="45"/>
      <c r="Z15" s="33"/>
      <c r="AA15" s="33"/>
      <c r="AB15" s="33"/>
      <c r="AC15" s="33"/>
    </row>
    <row r="16" spans="1:29" s="4" customFormat="1" ht="31.5" customHeight="1" x14ac:dyDescent="0.25">
      <c r="A16" s="68" t="s">
        <v>38</v>
      </c>
      <c r="B16" s="68"/>
      <c r="C16" s="68"/>
      <c r="D16" s="24"/>
      <c r="E16" s="9">
        <f>SUM(E8:E13)</f>
        <v>0</v>
      </c>
      <c r="F16" s="9">
        <f>SUM(F8:F13)</f>
        <v>0</v>
      </c>
      <c r="G16" s="9">
        <f>SUM(G8:G14)</f>
        <v>4</v>
      </c>
      <c r="H16" s="9">
        <f>SUM(H8:H14)</f>
        <v>34</v>
      </c>
      <c r="I16" s="9">
        <f t="shared" ref="I16:V16" si="6">SUM(I8:I13)</f>
        <v>0</v>
      </c>
      <c r="J16" s="9">
        <f t="shared" si="6"/>
        <v>0</v>
      </c>
      <c r="K16" s="9">
        <f>SUM(K8:K14)</f>
        <v>4</v>
      </c>
      <c r="L16" s="9">
        <f>SUM(L8:L14)</f>
        <v>36</v>
      </c>
      <c r="M16" s="9">
        <f t="shared" si="6"/>
        <v>0</v>
      </c>
      <c r="N16" s="9">
        <f t="shared" si="6"/>
        <v>0</v>
      </c>
      <c r="O16" s="9">
        <f>SUM(O8:O15)</f>
        <v>1</v>
      </c>
      <c r="P16" s="9">
        <f t="shared" si="6"/>
        <v>0</v>
      </c>
      <c r="Q16" s="9">
        <f t="shared" si="6"/>
        <v>0</v>
      </c>
      <c r="R16" s="9">
        <f t="shared" si="6"/>
        <v>0</v>
      </c>
      <c r="S16" s="9">
        <f>SUM(S8:S15)</f>
        <v>1</v>
      </c>
      <c r="T16" s="9">
        <f>SUM(T8:T15)</f>
        <v>10</v>
      </c>
      <c r="U16" s="9">
        <f t="shared" si="6"/>
        <v>0</v>
      </c>
      <c r="V16" s="9">
        <f t="shared" si="6"/>
        <v>10</v>
      </c>
      <c r="W16" s="10">
        <f>SUM(W8:W13)</f>
        <v>90</v>
      </c>
      <c r="X16" s="11">
        <f>SUM(X8:X13)</f>
        <v>1</v>
      </c>
      <c r="Y16" s="7" t="s">
        <v>19</v>
      </c>
      <c r="Z16" s="14">
        <f>SUM(Z8:Z13)</f>
        <v>10</v>
      </c>
      <c r="AA16" s="14">
        <f>SUM(AA8:AA12)</f>
        <v>0</v>
      </c>
      <c r="AB16" s="14">
        <f>SUM(AB8:AB12)</f>
        <v>0</v>
      </c>
      <c r="AC16" s="14">
        <f>SUM(AC8:AC13)</f>
        <v>6</v>
      </c>
    </row>
    <row r="17" spans="1:29" s="3" customFormat="1" ht="31.5" customHeight="1" x14ac:dyDescent="0.25">
      <c r="A17" s="68" t="s">
        <v>39</v>
      </c>
      <c r="B17" s="68"/>
      <c r="C17" s="68"/>
      <c r="D17" s="24"/>
      <c r="E17" s="69"/>
      <c r="F17" s="61"/>
      <c r="G17" s="61"/>
      <c r="H17" s="61"/>
      <c r="I17" s="69"/>
      <c r="J17" s="61"/>
      <c r="K17" s="61"/>
      <c r="L17" s="61"/>
      <c r="M17" s="69"/>
      <c r="N17" s="61"/>
      <c r="O17" s="61"/>
      <c r="P17" s="61"/>
      <c r="Q17" s="69"/>
      <c r="R17" s="61"/>
      <c r="S17" s="61"/>
      <c r="T17" s="61"/>
      <c r="U17" s="8"/>
      <c r="V17" s="8"/>
      <c r="W17" s="8"/>
      <c r="X17" s="12">
        <f>SUM(E17:T17)</f>
        <v>0</v>
      </c>
      <c r="Y17" s="12"/>
      <c r="Z17" s="13"/>
      <c r="AA17" s="13"/>
      <c r="AB17" s="13"/>
      <c r="AC17" s="13"/>
    </row>
    <row r="18" spans="1:29" s="3" customFormat="1" ht="31.5" customHeight="1" x14ac:dyDescent="0.25">
      <c r="A18" s="61" t="s">
        <v>40</v>
      </c>
      <c r="B18" s="61"/>
      <c r="C18" s="61"/>
      <c r="D18" s="15"/>
      <c r="E18" s="58">
        <f>E16*0.25+G16*1</f>
        <v>4</v>
      </c>
      <c r="F18" s="59"/>
      <c r="G18" s="59"/>
      <c r="H18" s="60"/>
      <c r="I18" s="58">
        <f>I16*0.25+K16*1</f>
        <v>4</v>
      </c>
      <c r="J18" s="59"/>
      <c r="K18" s="59"/>
      <c r="L18" s="60"/>
      <c r="M18" s="58">
        <f>M16*0.25+O16*1</f>
        <v>1</v>
      </c>
      <c r="N18" s="59"/>
      <c r="O18" s="59"/>
      <c r="P18" s="60"/>
      <c r="Q18" s="58">
        <f>Q16*0.25+S16*1</f>
        <v>1</v>
      </c>
      <c r="R18" s="59"/>
      <c r="S18" s="59"/>
      <c r="T18" s="60"/>
      <c r="U18" s="8"/>
      <c r="V18" s="8"/>
      <c r="W18" s="8"/>
      <c r="X18" s="19">
        <f>SUM(E18:T18)</f>
        <v>10</v>
      </c>
      <c r="Y18" s="8"/>
      <c r="Z18" s="13"/>
      <c r="AA18" s="13"/>
      <c r="AB18" s="13"/>
      <c r="AC18" s="13"/>
    </row>
  </sheetData>
  <mergeCells count="42">
    <mergeCell ref="Q18:T18"/>
    <mergeCell ref="I6:L6"/>
    <mergeCell ref="A18:C18"/>
    <mergeCell ref="E18:H18"/>
    <mergeCell ref="I18:L18"/>
    <mergeCell ref="M18:P18"/>
    <mergeCell ref="M6:P6"/>
    <mergeCell ref="Q6:T6"/>
    <mergeCell ref="B8:C11"/>
    <mergeCell ref="A16:C16"/>
    <mergeCell ref="A17:C17"/>
    <mergeCell ref="E17:H17"/>
    <mergeCell ref="I17:L17"/>
    <mergeCell ref="M17:P17"/>
    <mergeCell ref="Q17:T17"/>
    <mergeCell ref="A13:A15"/>
    <mergeCell ref="A2:AC2"/>
    <mergeCell ref="A3:AC3"/>
    <mergeCell ref="A5:A7"/>
    <mergeCell ref="D5:D7"/>
    <mergeCell ref="E5:T5"/>
    <mergeCell ref="U5:V6"/>
    <mergeCell ref="W5:W7"/>
    <mergeCell ref="X5:X7"/>
    <mergeCell ref="Y5:Y7"/>
    <mergeCell ref="Z5:Z7"/>
    <mergeCell ref="AA5:AA7"/>
    <mergeCell ref="AB5:AB7"/>
    <mergeCell ref="AC5:AC7"/>
    <mergeCell ref="E6:H6"/>
    <mergeCell ref="B5:C7"/>
    <mergeCell ref="B12:B15"/>
    <mergeCell ref="C13:C15"/>
    <mergeCell ref="AA13:AA15"/>
    <mergeCell ref="AB13:AB15"/>
    <mergeCell ref="AC13:AC15"/>
    <mergeCell ref="U13:U15"/>
    <mergeCell ref="X13:X15"/>
    <mergeCell ref="W13:W15"/>
    <mergeCell ref="V13:V15"/>
    <mergeCell ref="Y13:Y15"/>
    <mergeCell ref="Z13:Z15"/>
  </mergeCells>
  <pageMargins left="0.7" right="0.7" top="0.75" bottom="0.75" header="0.3" footer="0.3"/>
  <pageSetup paperSize="9" scale="64"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73372CAF16A4DA946D721A5CCCB5D" ma:contentTypeVersion="13" ma:contentTypeDescription="Create a new document." ma:contentTypeScope="" ma:versionID="c402d6abbcd8197e4e5fe8dc0cfc16ea">
  <xsd:schema xmlns:xsd="http://www.w3.org/2001/XMLSchema" xmlns:xs="http://www.w3.org/2001/XMLSchema" xmlns:p="http://schemas.microsoft.com/office/2006/metadata/properties" xmlns:ns3="e3efed53-b9cf-4816-a53e-9161a5d93bc7" xmlns:ns4="aa52b841-768d-48f4-81fb-a5854feadef9" targetNamespace="http://schemas.microsoft.com/office/2006/metadata/properties" ma:root="true" ma:fieldsID="2d849a436a626da70ce4d307631b7a18" ns3:_="" ns4:_="">
    <xsd:import namespace="e3efed53-b9cf-4816-a53e-9161a5d93bc7"/>
    <xsd:import namespace="aa52b841-768d-48f4-81fb-a5854feadef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fed53-b9cf-4816-a53e-9161a5d93bc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52b841-768d-48f4-81fb-a5854feadef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E37AD-0DDB-4114-8645-3CCA4C2D4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fed53-b9cf-4816-a53e-9161a5d93bc7"/>
    <ds:schemaRef ds:uri="aa52b841-768d-48f4-81fb-a5854feade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B120FF-7DFA-451D-85D8-59FE71ED9A37}">
  <ds:schemaRefs>
    <ds:schemaRef ds:uri="http://purl.org/dc/terms/"/>
    <ds:schemaRef ds:uri="http://purl.org/dc/elements/1.1/"/>
    <ds:schemaRef ds:uri="http://schemas.microsoft.com/office/2006/documentManagement/types"/>
    <ds:schemaRef ds:uri="aa52b841-768d-48f4-81fb-a5854feadef9"/>
    <ds:schemaRef ds:uri="http://purl.org/dc/dcmitype/"/>
    <ds:schemaRef ds:uri="http://schemas.microsoft.com/office/infopath/2007/PartnerControls"/>
    <ds:schemaRef ds:uri="http://schemas.openxmlformats.org/package/2006/metadata/core-properties"/>
    <ds:schemaRef ds:uri="e3efed53-b9cf-4816-a53e-9161a5d93bc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ABFE82C-BFAD-415D-8611-88A9C085B0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1</vt:i4>
      </vt:variant>
      <vt:variant>
        <vt:lpstr>Phạm vi Có tên</vt:lpstr>
      </vt:variant>
      <vt:variant>
        <vt:i4>1</vt:i4>
      </vt:variant>
    </vt:vector>
  </HeadingPairs>
  <TitlesOfParts>
    <vt:vector size="2" baseType="lpstr">
      <vt:lpstr>MA TRẬN KHOI 11</vt:lpstr>
      <vt:lpstr>'MA TRẬN KHOI 11'!Vùng_In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Asus</cp:lastModifiedBy>
  <dcterms:created xsi:type="dcterms:W3CDTF">2020-10-09T15:09:03Z</dcterms:created>
  <dcterms:modified xsi:type="dcterms:W3CDTF">2021-12-28T16:57:03Z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0x0101000A773372CAF16A4DA946D721A5CCCB5D</vt:lpwstr>
  </property>
</Properties>
</file>